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<sst xmlns="http://schemas.openxmlformats.org/spreadsheetml/2006/main" count="52" uniqueCount="30">
  <si>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</si>
  <si>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</si>
  <si>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</si>
  <si>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</si>
  <si>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</si>
  <si>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</si>
  <si>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</si>
  <si>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</si>
  <si>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</si>
  <si>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</si>
  <si>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</si>
  <si>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</si>
  <si>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</si>
  <si>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</si>
  <si>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</si>
  <si>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</si>
  <si>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</si>
  <si>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</si>
  <si>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</si>
  <si>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</si>
  <si>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</si>
  <si>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</si>
  <si>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</si>
  <si>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</si>
  <si>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</si>
  <si>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</si>
  <si>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</si>
  <si>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с начала 2016 г.</t>
  </si>
  <si>
    <t>факт май 2015 г.</t>
  </si>
  <si>
    <t>в т.ч. за май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</si>
</sst>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4" fontId="0" fillId="0" borderId="17" xfId="0" applyNumberFormat="1" applyFont="1" applyFill="1" applyBorder="1" applyAlignment="1" applyProtection="1">
      <alignment horizontal="right"/>
      <protection locked="0"/>
    </xf>
    <xf numFmtId="164" fontId="0" fillId="0" borderId="18" xfId="0" applyNumberFormat="1" applyFont="1" applyFill="1" applyBorder="1" applyAlignment="1" applyProtection="1">
      <alignment horizontal="right"/>
      <protection locked="0"/>
    </xf>
    <xf numFmtId="164" fontId="0" fillId="33" borderId="19" xfId="0" applyNumberFormat="1" applyFont="1" applyFill="1" applyBorder="1" applyAlignment="1" applyProtection="1">
      <alignment horizontal="right"/>
      <protection locked="0"/>
    </xf>
    <xf numFmtId="164" fontId="0" fillId="33" borderId="18" xfId="0" applyNumberFormat="1" applyFont="1" applyFill="1" applyBorder="1" applyAlignment="1" applyProtection="1">
      <alignment horizontal="right"/>
      <protection locked="0"/>
    </xf>
    <xf numFmtId="1" fontId="0" fillId="0" borderId="19" xfId="0" applyNumberFormat="1" applyFont="1" applyFill="1" applyBorder="1" applyAlignment="1" applyProtection="1">
      <alignment horizontal="right"/>
      <protection locked="0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J19" sqref="J19"/>
    </sheetView>
  </sheetViews>
  <sheetFormatPr defaultColWidth="9.00390625" defaultRowHeight="12.75"/>
  <cols>
    <col min="1" max="1" width="4.00390625" style="0" hidden="1" customWidth="1"/>
    <col min="2" max="2" width="47.625" style="0" bestFit="1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3"/>
    </row>
    <row r="2" spans="1:14" ht="12.75">
      <c r="A2" s="2"/>
      <c r="B2" s="51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"/>
    </row>
    <row r="3" spans="1:14" ht="12.75">
      <c r="A3" s="4"/>
      <c r="B3" s="5" t="s">
        <v>0</v>
      </c>
      <c r="C3" s="6">
        <v>5</v>
      </c>
      <c r="D3" s="6" t="s">
        <v>1</v>
      </c>
      <c r="E3" s="6">
        <v>2016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52" t="s">
        <v>16</v>
      </c>
      <c r="H4" s="52"/>
      <c r="I4" s="52"/>
      <c r="J4" s="52"/>
      <c r="K4" s="52"/>
      <c r="L4" s="52"/>
      <c r="M4" s="9"/>
      <c r="N4" s="9"/>
    </row>
    <row r="5" spans="1:15" ht="12.75" customHeight="1">
      <c r="A5" s="46" t="s">
        <v>10</v>
      </c>
      <c r="B5" s="48" t="s">
        <v>12</v>
      </c>
      <c r="C5" s="46" t="s">
        <v>3</v>
      </c>
      <c r="D5" s="53" t="s">
        <v>19</v>
      </c>
      <c r="E5" s="55" t="s">
        <v>27</v>
      </c>
      <c r="F5" s="56"/>
      <c r="G5" s="56"/>
      <c r="H5" s="56"/>
      <c r="I5" s="57"/>
      <c r="J5" s="58" t="s">
        <v>28</v>
      </c>
      <c r="K5" s="55" t="s">
        <v>29</v>
      </c>
      <c r="L5" s="56"/>
      <c r="M5" s="56"/>
      <c r="N5" s="56"/>
      <c r="O5" s="57"/>
    </row>
    <row r="6" spans="1:15" ht="36">
      <c r="A6" s="47"/>
      <c r="B6" s="49"/>
      <c r="C6" s="47"/>
      <c r="D6" s="54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59"/>
      <c r="K6" s="19" t="s">
        <v>4</v>
      </c>
      <c r="L6" s="19" t="s">
        <v>5</v>
      </c>
      <c r="M6" s="21" t="s">
        <v>9</v>
      </c>
      <c r="N6" s="25" t="s">
        <v>11</v>
      </c>
      <c r="O6" s="20" t="s">
        <v>13</v>
      </c>
    </row>
    <row r="7" spans="1:15" ht="15.75" customHeight="1">
      <c r="A7" s="15">
        <v>1</v>
      </c>
      <c r="B7" s="32" t="s">
        <v>6</v>
      </c>
      <c r="C7" s="33" t="s">
        <v>7</v>
      </c>
      <c r="D7" s="60">
        <v>971084</v>
      </c>
      <c r="E7" s="30">
        <v>1110705.8</v>
      </c>
      <c r="F7" s="35">
        <v>1117863</v>
      </c>
      <c r="G7" s="35">
        <f aca="true" t="shared" si="0" ref="G7:G12">F7/E7*100</f>
        <v>100.64438305805193</v>
      </c>
      <c r="H7" s="35">
        <f aca="true" t="shared" si="1" ref="H7:H14">F7/D7*100</f>
        <v>115.11496430792805</v>
      </c>
      <c r="I7" s="36" t="s">
        <v>15</v>
      </c>
      <c r="J7" s="35">
        <v>149105.5</v>
      </c>
      <c r="K7" s="30">
        <v>179584.8</v>
      </c>
      <c r="L7" s="35">
        <v>180562.1</v>
      </c>
      <c r="M7" s="35">
        <f aca="true" t="shared" si="2" ref="M7:M12">L7/K7*100</f>
        <v>100.54419973182587</v>
      </c>
      <c r="N7" s="35">
        <f aca="true" t="shared" si="3" ref="N7:N14">L7*100/J7</f>
        <v>121.0968743607714</v>
      </c>
      <c r="O7" s="36" t="s">
        <v>15</v>
      </c>
    </row>
    <row r="8" spans="1:15" ht="24">
      <c r="A8" s="15">
        <v>2</v>
      </c>
      <c r="B8" s="14" t="s">
        <v>20</v>
      </c>
      <c r="C8" s="17" t="s">
        <v>8</v>
      </c>
      <c r="D8" s="35">
        <v>16.3</v>
      </c>
      <c r="E8" s="61">
        <v>35</v>
      </c>
      <c r="F8" s="62">
        <v>14</v>
      </c>
      <c r="G8" s="35">
        <f t="shared" si="0"/>
        <v>40</v>
      </c>
      <c r="H8" s="35">
        <f t="shared" si="1"/>
        <v>85.88957055214723</v>
      </c>
      <c r="I8" s="37" t="s">
        <v>15</v>
      </c>
      <c r="J8" s="35">
        <v>2.5</v>
      </c>
      <c r="K8" s="63">
        <v>7</v>
      </c>
      <c r="L8" s="64">
        <v>3.2</v>
      </c>
      <c r="M8" s="35">
        <f t="shared" si="2"/>
        <v>45.714285714285715</v>
      </c>
      <c r="N8" s="35"/>
      <c r="O8" s="37" t="s">
        <v>15</v>
      </c>
    </row>
    <row r="9" spans="1:15" ht="24">
      <c r="A9" s="15">
        <v>3</v>
      </c>
      <c r="B9" s="14" t="s">
        <v>21</v>
      </c>
      <c r="C9" s="17" t="s">
        <v>8</v>
      </c>
      <c r="D9" s="35">
        <v>4787.2</v>
      </c>
      <c r="E9" s="61">
        <v>4570</v>
      </c>
      <c r="F9" s="62">
        <v>4368.6</v>
      </c>
      <c r="G9" s="38">
        <f t="shared" si="0"/>
        <v>95.5929978118162</v>
      </c>
      <c r="H9" s="38">
        <f t="shared" si="1"/>
        <v>91.25584893048129</v>
      </c>
      <c r="I9" s="37" t="s">
        <v>15</v>
      </c>
      <c r="J9" s="35">
        <v>959.7</v>
      </c>
      <c r="K9" s="63">
        <v>925</v>
      </c>
      <c r="L9" s="64">
        <v>981</v>
      </c>
      <c r="M9" s="38">
        <f t="shared" si="2"/>
        <v>106.05405405405406</v>
      </c>
      <c r="N9" s="38">
        <f t="shared" si="3"/>
        <v>102.21944357611753</v>
      </c>
      <c r="O9" s="37" t="s">
        <v>15</v>
      </c>
    </row>
    <row r="10" spans="1:15" ht="25.5">
      <c r="A10" s="16">
        <v>4</v>
      </c>
      <c r="B10" s="22" t="s">
        <v>22</v>
      </c>
      <c r="C10" s="17" t="s">
        <v>7</v>
      </c>
      <c r="D10" s="65">
        <f>F10/91.7*100</f>
        <v>17326570.33805889</v>
      </c>
      <c r="E10" s="65">
        <v>19129209</v>
      </c>
      <c r="F10" s="65">
        <v>15888465</v>
      </c>
      <c r="G10" s="38">
        <f t="shared" si="0"/>
        <v>83.05866175647932</v>
      </c>
      <c r="H10" s="38">
        <f>F10/D10*100</f>
        <v>91.69999999999999</v>
      </c>
      <c r="I10" s="37" t="s">
        <v>15</v>
      </c>
      <c r="J10" s="39">
        <f>L10/85.7*100</f>
        <v>3712835.4725787626</v>
      </c>
      <c r="K10" s="39">
        <v>3896756</v>
      </c>
      <c r="L10" s="39">
        <v>3181900</v>
      </c>
      <c r="M10" s="38">
        <f t="shared" si="2"/>
        <v>81.65509978043275</v>
      </c>
      <c r="N10" s="38">
        <f>L10*100/J10</f>
        <v>85.70000000000002</v>
      </c>
      <c r="O10" s="37" t="s">
        <v>15</v>
      </c>
    </row>
    <row r="11" spans="1:15" ht="24">
      <c r="A11" s="16">
        <v>5</v>
      </c>
      <c r="B11" s="23" t="s">
        <v>23</v>
      </c>
      <c r="C11" s="17" t="s">
        <v>18</v>
      </c>
      <c r="D11" s="66">
        <v>81464.1</v>
      </c>
      <c r="E11" s="45">
        <v>80895</v>
      </c>
      <c r="F11" s="66">
        <v>81397.6</v>
      </c>
      <c r="G11" s="38">
        <f t="shared" si="0"/>
        <v>100.62129921503184</v>
      </c>
      <c r="H11" s="38">
        <f t="shared" si="1"/>
        <v>99.91836895024925</v>
      </c>
      <c r="I11" s="36" t="s">
        <v>15</v>
      </c>
      <c r="J11" s="67">
        <v>17885.7</v>
      </c>
      <c r="K11" s="39">
        <v>16637</v>
      </c>
      <c r="L11" s="67">
        <v>16866.7</v>
      </c>
      <c r="M11" s="38">
        <f>L11/K11*100</f>
        <v>101.38065757047545</v>
      </c>
      <c r="N11" s="38">
        <f>L11*100/J11</f>
        <v>94.30271110440184</v>
      </c>
      <c r="O11" s="37" t="s">
        <v>15</v>
      </c>
    </row>
    <row r="12" spans="1:18" ht="48">
      <c r="A12" s="16">
        <v>6</v>
      </c>
      <c r="B12" s="24" t="s">
        <v>24</v>
      </c>
      <c r="C12" s="17" t="s">
        <v>7</v>
      </c>
      <c r="D12" s="40">
        <f>F12/107.5*100</f>
        <v>22287201.860465117</v>
      </c>
      <c r="E12" s="41">
        <v>23655948</v>
      </c>
      <c r="F12" s="41">
        <v>23958742</v>
      </c>
      <c r="G12" s="38">
        <f t="shared" si="0"/>
        <v>101.27999097732207</v>
      </c>
      <c r="H12" s="38">
        <f t="shared" si="1"/>
        <v>107.5</v>
      </c>
      <c r="I12" s="42">
        <v>102.6</v>
      </c>
      <c r="J12" s="40">
        <f>L12/85.9*100</f>
        <v>5339023.282887078</v>
      </c>
      <c r="K12" s="39">
        <v>5378563</v>
      </c>
      <c r="L12" s="39">
        <v>4586221</v>
      </c>
      <c r="M12" s="38">
        <f t="shared" si="2"/>
        <v>85.26851874747959</v>
      </c>
      <c r="N12" s="38">
        <f t="shared" si="3"/>
        <v>85.9</v>
      </c>
      <c r="O12" s="43">
        <v>83.3</v>
      </c>
      <c r="R12" s="26"/>
    </row>
    <row r="13" spans="1:15" ht="12.75">
      <c r="A13" s="27">
        <v>7</v>
      </c>
      <c r="B13" s="28" t="s">
        <v>25</v>
      </c>
      <c r="C13" s="29" t="s">
        <v>7</v>
      </c>
      <c r="D13" s="34">
        <f>F13/102*100</f>
        <v>12089054.509803921</v>
      </c>
      <c r="E13" s="44">
        <v>15281599</v>
      </c>
      <c r="F13" s="34">
        <v>12330835.6</v>
      </c>
      <c r="G13" s="30">
        <f>F13/E13*100</f>
        <v>80.6907418523415</v>
      </c>
      <c r="H13" s="30">
        <f t="shared" si="1"/>
        <v>102</v>
      </c>
      <c r="I13" s="31" t="s">
        <v>15</v>
      </c>
      <c r="J13" s="34">
        <f>L13/97.7*100</f>
        <v>2656661.9242579327</v>
      </c>
      <c r="K13" s="45">
        <v>3346050</v>
      </c>
      <c r="L13" s="34">
        <v>2595558.7</v>
      </c>
      <c r="M13" s="30">
        <f>L13/K13*100</f>
        <v>77.57082829007338</v>
      </c>
      <c r="N13" s="30">
        <f t="shared" si="3"/>
        <v>97.7</v>
      </c>
      <c r="O13" s="31" t="s">
        <v>15</v>
      </c>
    </row>
    <row r="14" spans="1:15" ht="12.75">
      <c r="A14" s="27">
        <v>8</v>
      </c>
      <c r="B14" s="28" t="s">
        <v>26</v>
      </c>
      <c r="C14" s="29" t="s">
        <v>14</v>
      </c>
      <c r="D14" s="30">
        <f>F14/102.9*100</f>
        <v>24512.82798833819</v>
      </c>
      <c r="E14" s="30"/>
      <c r="F14" s="30">
        <v>25223.7</v>
      </c>
      <c r="G14" s="30"/>
      <c r="H14" s="30">
        <f t="shared" si="1"/>
        <v>102.90000000000002</v>
      </c>
      <c r="I14" s="31" t="s">
        <v>15</v>
      </c>
      <c r="J14" s="30">
        <f>L14/98.2*100</f>
        <v>27103.564154786152</v>
      </c>
      <c r="K14" s="30"/>
      <c r="L14" s="30">
        <v>26615.7</v>
      </c>
      <c r="M14" s="30"/>
      <c r="N14" s="30">
        <f t="shared" si="3"/>
        <v>98.19999999999999</v>
      </c>
      <c r="O14" s="31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2016-07-13T06:51:44Z</cp:lastPrinted>
  <dcterms:created xsi:type="dcterms:W3CDTF">2004-03-01T05:53:33Z</dcterms:created>
  <dcterms:modified xsi:type="dcterms:W3CDTF">2016-07-13T06:55:28Z</dcterms:modified>
  <cp:category/>
  <cp:version/>
  <cp:contentType/>
  <cp:contentStatus/>
</cp:coreProperties>
</file>